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cialarchitectsllc.sharepoint.com/FinArch Share FIle/Calculators &amp; Technical Reference/"/>
    </mc:Choice>
  </mc:AlternateContent>
  <xr:revisionPtr revIDLastSave="10" documentId="8_{BCAA7586-21AE-428B-B40F-831507866BAE}" xr6:coauthVersionLast="47" xr6:coauthVersionMax="47" xr10:uidLastSave="{6A734394-3B87-4AEC-A874-99EA94BD9DEC}"/>
  <bookViews>
    <workbookView xWindow="-120" yWindow="-120" windowWidth="29040" windowHeight="15840" xr2:uid="{00000000-000D-0000-FFFF-FFFF00000000}"/>
  </bookViews>
  <sheets>
    <sheet name="Calculator" sheetId="1" r:id="rId1"/>
    <sheet name="Market Data" sheetId="2" r:id="rId2"/>
  </sheets>
  <definedNames>
    <definedName name="_xlnm._FilterDatabase" localSheetId="1" hidden="1">'Market Data'!$A$1:$C$85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8" i="2" l="1"/>
  <c r="C97" i="2"/>
  <c r="G14" i="2"/>
  <c r="C96" i="2" l="1"/>
  <c r="C95" i="2"/>
  <c r="G3" i="2"/>
  <c r="G2" i="2"/>
  <c r="F1" i="2"/>
  <c r="C99" i="2"/>
  <c r="G8" i="2" l="1"/>
  <c r="C94" i="2"/>
  <c r="C93" i="2" l="1"/>
  <c r="C92" i="2" l="1"/>
  <c r="C90" i="2" l="1"/>
  <c r="C91" i="2" l="1"/>
  <c r="C89" i="2" l="1"/>
  <c r="C88" i="2" l="1"/>
  <c r="C86" i="2" l="1"/>
  <c r="C87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B4" i="1"/>
  <c r="B101" i="1"/>
  <c r="B102" i="1"/>
  <c r="B10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44" i="1"/>
  <c r="B45" i="1"/>
  <c r="B46" i="1"/>
  <c r="B47" i="1"/>
  <c r="B48" i="1"/>
  <c r="B49" i="1"/>
  <c r="B50" i="1"/>
  <c r="B51" i="1"/>
  <c r="B52" i="1"/>
  <c r="B53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5" i="1"/>
  <c r="B6" i="1"/>
  <c r="B7" i="1"/>
  <c r="G5" i="2" l="1"/>
  <c r="G12" i="2" s="1"/>
  <c r="G6" i="2"/>
  <c r="G7" i="2"/>
  <c r="G11" i="2" l="1"/>
  <c r="G10" i="2"/>
</calcChain>
</file>

<file path=xl/sharedStrings.xml><?xml version="1.0" encoding="utf-8"?>
<sst xmlns="http://schemas.openxmlformats.org/spreadsheetml/2006/main" count="17" uniqueCount="17">
  <si>
    <t>Geometric Return</t>
  </si>
  <si>
    <t>Arithmetic Return:</t>
  </si>
  <si>
    <t>Standard Deviation:</t>
  </si>
  <si>
    <t>Year</t>
  </si>
  <si>
    <t>S&amp;P 500</t>
  </si>
  <si>
    <t>By Formula</t>
  </si>
  <si>
    <t>Formula Error</t>
  </si>
  <si>
    <t># Years</t>
  </si>
  <si>
    <t>Time Period</t>
  </si>
  <si>
    <t>By Approximation1</t>
  </si>
  <si>
    <t>By Approximation2</t>
  </si>
  <si>
    <t>Approximation1 Error</t>
  </si>
  <si>
    <t>Approximation2 Error</t>
  </si>
  <si>
    <t>WR</t>
  </si>
  <si>
    <t>Arithmetic Average</t>
  </si>
  <si>
    <t>Standard Deviation</t>
  </si>
  <si>
    <t>Actual Geometric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</si>
</sst>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10" fontId="0" fillId="2" borderId="0" xfId="0" applyNumberFormat="1" applyFill="1" applyAlignment="1">
      <alignment horizontal="center"/>
    </xf>
    <xf numFmtId="10" fontId="3" fillId="0" borderId="0" xfId="1" applyNumberFormat="1" applyFont="1" applyAlignment="1">
      <alignment horizontal="center"/>
    </xf>
    <xf numFmtId="10" fontId="0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0" fontId="0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Compound Return Over Time</a:t>
            </a:r>
          </a:p>
        </c:rich>
      </c:tx>
      <c:layout>
        <c:manualLayout>
          <c:xMode val="edge"/>
          <c:yMode val="edge"/>
          <c:x val="0.3150839707816705"/>
          <c:y val="2.6845655178832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48611398290959"/>
          <c:y val="0.13288599313521993"/>
          <c:w val="0.83687196494847949"/>
          <c:h val="0.73288638638212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Calculator!$A$4:$A$103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Calculator!$B$4:$B$103</c:f>
              <c:numCache>
                <c:formatCode>0.00%</c:formatCode>
                <c:ptCount val="100"/>
                <c:pt idx="0">
                  <c:v>0.12000000000000011</c:v>
                </c:pt>
                <c:pt idx="1">
                  <c:v>0.11124522528460856</c:v>
                </c:pt>
                <c:pt idx="2">
                  <c:v>0.10834220110457471</c:v>
                </c:pt>
                <c:pt idx="3">
                  <c:v>0.1068935342086792</c:v>
                </c:pt>
                <c:pt idx="4">
                  <c:v>0.10602524310519823</c:v>
                </c:pt>
                <c:pt idx="5">
                  <c:v>0.10544676080359672</c:v>
                </c:pt>
                <c:pt idx="6">
                  <c:v>0.10503374441117708</c:v>
                </c:pt>
                <c:pt idx="7">
                  <c:v>0.10472408338657724</c:v>
                </c:pt>
                <c:pt idx="8">
                  <c:v>0.10448329591724215</c:v>
                </c:pt>
                <c:pt idx="9">
                  <c:v>0.10429070372967342</c:v>
                </c:pt>
                <c:pt idx="10">
                  <c:v>0.10413315328276052</c:v>
                </c:pt>
                <c:pt idx="11">
                  <c:v>0.10400187841442565</c:v>
                </c:pt>
                <c:pt idx="12">
                  <c:v>0.10389081187046401</c:v>
                </c:pt>
                <c:pt idx="13">
                  <c:v>0.10379562086902916</c:v>
                </c:pt>
                <c:pt idx="14">
                  <c:v>0.1037131286409374</c:v>
                </c:pt>
                <c:pt idx="15">
                  <c:v>0.10364095299864973</c:v>
                </c:pt>
                <c:pt idx="16">
                  <c:v>0.10357727252797666</c:v>
                </c:pt>
                <c:pt idx="17">
                  <c:v>0.10352067074983218</c:v>
                </c:pt>
                <c:pt idx="18">
                  <c:v>0.10347002951437512</c:v>
                </c:pt>
                <c:pt idx="19">
                  <c:v>0.10342445438945069</c:v>
                </c:pt>
                <c:pt idx="20">
                  <c:v>0.10338322137457645</c:v>
                </c:pt>
                <c:pt idx="21">
                  <c:v>0.10334573815266301</c:v>
                </c:pt>
                <c:pt idx="22">
                  <c:v>0.10331151545342632</c:v>
                </c:pt>
                <c:pt idx="23">
                  <c:v>0.1032801455782848</c:v>
                </c:pt>
                <c:pt idx="24">
                  <c:v>0.10325128608090206</c:v>
                </c:pt>
                <c:pt idx="25">
                  <c:v>0.10322464721488989</c:v>
                </c:pt>
                <c:pt idx="26">
                  <c:v>0.10319998217172488</c:v>
                </c:pt>
                <c:pt idx="27">
                  <c:v>0.10317707941112308</c:v>
                </c:pt>
                <c:pt idx="28">
                  <c:v>0.10315575657866516</c:v>
                </c:pt>
                <c:pt idx="29">
                  <c:v>0.10313585564021288</c:v>
                </c:pt>
                <c:pt idx="30">
                  <c:v>0.10311723895829084</c:v>
                </c:pt>
                <c:pt idx="31">
                  <c:v>0.10309978610432657</c:v>
                </c:pt>
                <c:pt idx="32">
                  <c:v>0.10308339125062038</c:v>
                </c:pt>
                <c:pt idx="33">
                  <c:v>0.10306796102266369</c:v>
                </c:pt>
                <c:pt idx="34">
                  <c:v>0.10305341271971313</c:v>
                </c:pt>
                <c:pt idx="35">
                  <c:v>0.103039672831998</c:v>
                </c:pt>
                <c:pt idx="36">
                  <c:v>0.10302667579843705</c:v>
                </c:pt>
                <c:pt idx="37">
                  <c:v>0.10301436296053845</c:v>
                </c:pt>
                <c:pt idx="38">
                  <c:v>0.10300268167727822</c:v>
                </c:pt>
                <c:pt idx="39">
                  <c:v>0.10299158457276625</c:v>
                </c:pt>
                <c:pt idx="40">
                  <c:v>0.10298102889403493</c:v>
                </c:pt>
                <c:pt idx="41">
                  <c:v>0.10297097596058924</c:v>
                </c:pt>
                <c:pt idx="42">
                  <c:v>0.10296139069077559</c:v>
                </c:pt>
                <c:pt idx="43">
                  <c:v>0.10295224119275059</c:v>
                </c:pt>
                <c:pt idx="44">
                  <c:v>0.10294349840999639</c:v>
                </c:pt>
                <c:pt idx="45">
                  <c:v>0.10293513581307878</c:v>
                </c:pt>
                <c:pt idx="46">
                  <c:v>0.10292712913076496</c:v>
                </c:pt>
                <c:pt idx="47">
                  <c:v>0.10291945611475617</c:v>
                </c:pt>
                <c:pt idx="48">
                  <c:v>0.10291209633323106</c:v>
                </c:pt>
                <c:pt idx="49">
                  <c:v>0.10290503098917148</c:v>
                </c:pt>
                <c:pt idx="50">
                  <c:v>0.10289824276006176</c:v>
                </c:pt>
                <c:pt idx="51">
                  <c:v>0.10289171565608801</c:v>
                </c:pt>
                <c:pt idx="52">
                  <c:v>0.10288543489439395</c:v>
                </c:pt>
                <c:pt idx="53">
                  <c:v>0.10287938678730835</c:v>
                </c:pt>
                <c:pt idx="54">
                  <c:v>0.10287355864276937</c:v>
                </c:pt>
                <c:pt idx="55">
                  <c:v>0.10286793867541832</c:v>
                </c:pt>
                <c:pt idx="56">
                  <c:v>0.10286251592705264</c:v>
                </c:pt>
                <c:pt idx="57">
                  <c:v>0.1028572801953096</c:v>
                </c:pt>
                <c:pt idx="58">
                  <c:v>0.10285222196960531</c:v>
                </c:pt>
                <c:pt idx="59">
                  <c:v>0.10284733237347665</c:v>
                </c:pt>
                <c:pt idx="60">
                  <c:v>0.10284260311259952</c:v>
                </c:pt>
                <c:pt idx="61">
                  <c:v>0.10283802642783413</c:v>
                </c:pt>
                <c:pt idx="62">
                  <c:v>0.10283359505274614</c:v>
                </c:pt>
                <c:pt idx="63">
                  <c:v>0.1028293021751101</c:v>
                </c:pt>
                <c:pt idx="64">
                  <c:v>0.10282514140196364</c:v>
                </c:pt>
                <c:pt idx="65">
                  <c:v>0.1028211067278435</c:v>
                </c:pt>
                <c:pt idx="66">
                  <c:v>0.10281719250586296</c:v>
                </c:pt>
                <c:pt idx="67">
                  <c:v>0.10281339342134443</c:v>
                </c:pt>
                <c:pt idx="68">
                  <c:v>0.1028097044677414</c:v>
                </c:pt>
                <c:pt idx="69">
                  <c:v>0.10280612092462871</c:v>
                </c:pt>
                <c:pt idx="70">
                  <c:v>0.10280263833754977</c:v>
                </c:pt>
                <c:pt idx="71">
                  <c:v>0.10279925249954425</c:v>
                </c:pt>
                <c:pt idx="72">
                  <c:v>0.10279595943419606</c:v>
                </c:pt>
                <c:pt idx="73">
                  <c:v>0.1027927553800525</c:v>
                </c:pt>
                <c:pt idx="74">
                  <c:v>0.10278963677629238</c:v>
                </c:pt>
                <c:pt idx="75">
                  <c:v>0.10278660024952657</c:v>
                </c:pt>
                <c:pt idx="76">
                  <c:v>0.10278364260162398</c:v>
                </c:pt>
                <c:pt idx="77">
                  <c:v>0.10278076079847676</c:v>
                </c:pt>
                <c:pt idx="78">
                  <c:v>0.10277795195961859</c:v>
                </c:pt>
                <c:pt idx="79">
                  <c:v>0.10277521334861994</c:v>
                </c:pt>
                <c:pt idx="80">
                  <c:v>0.10277254236419742</c:v>
                </c:pt>
                <c:pt idx="81">
                  <c:v>0.10276993653197053</c:v>
                </c:pt>
                <c:pt idx="82">
                  <c:v>0.10276739349681874</c:v>
                </c:pt>
                <c:pt idx="83">
                  <c:v>0.10276491101577956</c:v>
                </c:pt>
                <c:pt idx="84">
                  <c:v>0.1027624869514514</c:v>
                </c:pt>
                <c:pt idx="85">
                  <c:v>0.10276011926585626</c:v>
                </c:pt>
                <c:pt idx="86">
                  <c:v>0.10275780601472473</c:v>
                </c:pt>
                <c:pt idx="87">
                  <c:v>0.10275554534217113</c:v>
                </c:pt>
                <c:pt idx="88">
                  <c:v>0.10275333547572707</c:v>
                </c:pt>
                <c:pt idx="89">
                  <c:v>0.10275117472170847</c:v>
                </c:pt>
                <c:pt idx="90">
                  <c:v>0.10274906146088392</c:v>
                </c:pt>
                <c:pt idx="91">
                  <c:v>0.102746994144431</c:v>
                </c:pt>
                <c:pt idx="92">
                  <c:v>0.10274497129014781</c:v>
                </c:pt>
                <c:pt idx="93">
                  <c:v>0.10274299147891064</c:v>
                </c:pt>
                <c:pt idx="94">
                  <c:v>0.10274105335135308</c:v>
                </c:pt>
                <c:pt idx="95">
                  <c:v>0.10273915560475366</c:v>
                </c:pt>
                <c:pt idx="96">
                  <c:v>0.10273729699011569</c:v>
                </c:pt>
                <c:pt idx="97">
                  <c:v>0.1027354763094257</c:v>
                </c:pt>
                <c:pt idx="98">
                  <c:v>0.1027336924130795</c:v>
                </c:pt>
                <c:pt idx="99">
                  <c:v>0.10273194419746035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50-4E00-B9D2-EB587F0C1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520456"/>
        <c:axId val="272519280"/>
      </c:lineChart>
      <c:catAx>
        <c:axId val="272520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Periods</a:t>
                </a:r>
              </a:p>
            </c:rich>
          </c:tx>
          <c:layout>
            <c:manualLayout>
              <c:xMode val="edge"/>
              <c:yMode val="edge"/>
              <c:x val="0.49385501803368215"/>
              <c:y val="0.936913365741247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2519280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272519280"/>
        <c:scaling>
          <c:orientation val="minMax"/>
          <c:max val="0.1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Compound Return</a:t>
                </a:r>
              </a:p>
            </c:rich>
          </c:tx>
          <c:layout>
            <c:manualLayout>
              <c:xMode val="edge"/>
              <c:yMode val="edge"/>
              <c:x val="1.7877104725201164E-2"/>
              <c:y val="0.38120830353941876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2520456"/>
        <c:crosses val="autoZero"/>
        <c:crossBetween val="midCat"/>
        <c:majorUnit val="0.0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19050</xdr:rowOff>
    </xdr:from>
    <xdr:to>
      <xdr:col>16</xdr:col>
      <xdr:colOff>600075</xdr:colOff>
      <xdr:row>43</xdr:row>
      <xdr:rowOff>152400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3"/>
  <sheetViews>
    <sheetView tabSelected="1" workbookViewId="0"/>
  </sheetViews>
  <sheetFormatPr defaultRowHeight="12.75" x14ac:dyDescent="0.2"/>
  <cols>
    <col min="1" max="1" width="20" bestFit="1" customWidth="1"/>
    <col min="2" max="2" width="17.28515625" bestFit="1" customWidth="1"/>
  </cols>
  <sheetData>
    <row r="1" spans="1:2" x14ac:dyDescent="0.2">
      <c r="A1" s="9" t="s">
        <v>1</v>
      </c>
      <c r="B1" s="5">
        <v>0.12</v>
      </c>
    </row>
    <row r="2" spans="1:2" x14ac:dyDescent="0.2">
      <c r="A2" s="9" t="s">
        <v>2</v>
      </c>
      <c r="B2" s="5">
        <v>0.2</v>
      </c>
    </row>
    <row r="3" spans="1:2" x14ac:dyDescent="0.2">
      <c r="A3" s="3" t="s">
        <v>8</v>
      </c>
      <c r="B3" s="3" t="s">
        <v>0</v>
      </c>
    </row>
    <row r="4" spans="1:2" x14ac:dyDescent="0.2">
      <c r="A4" s="1">
        <v>1</v>
      </c>
      <c r="B4" s="2">
        <f>(1+$B$1)*(1+($B$2^2)/(1+$B$1)^2)^((1/2)*((1/A4)-1))-1</f>
        <v>0.12000000000000011</v>
      </c>
    </row>
    <row r="5" spans="1:2" x14ac:dyDescent="0.2">
      <c r="A5" s="1">
        <v>2</v>
      </c>
      <c r="B5" s="2">
        <f t="shared" ref="B5:B68" si="0">(1+$B$1)*(1+($B$2^2)/(1+$B$1)^2)^((1/2)*((1/A5)-1))-1</f>
        <v>0.11124522528460856</v>
      </c>
    </row>
    <row r="6" spans="1:2" x14ac:dyDescent="0.2">
      <c r="A6" s="1">
        <v>3</v>
      </c>
      <c r="B6" s="2">
        <f t="shared" si="0"/>
        <v>0.10834220110457471</v>
      </c>
    </row>
    <row r="7" spans="1:2" x14ac:dyDescent="0.2">
      <c r="A7" s="1">
        <v>4</v>
      </c>
      <c r="B7" s="2">
        <f t="shared" si="0"/>
        <v>0.1068935342086792</v>
      </c>
    </row>
    <row r="8" spans="1:2" x14ac:dyDescent="0.2">
      <c r="A8" s="1">
        <v>5</v>
      </c>
      <c r="B8" s="2">
        <f t="shared" si="0"/>
        <v>0.10602524310519823</v>
      </c>
    </row>
    <row r="9" spans="1:2" x14ac:dyDescent="0.2">
      <c r="A9" s="1">
        <v>6</v>
      </c>
      <c r="B9" s="2">
        <f t="shared" si="0"/>
        <v>0.10544676080359672</v>
      </c>
    </row>
    <row r="10" spans="1:2" x14ac:dyDescent="0.2">
      <c r="A10" s="1">
        <v>7</v>
      </c>
      <c r="B10" s="2">
        <f t="shared" si="0"/>
        <v>0.10503374441117708</v>
      </c>
    </row>
    <row r="11" spans="1:2" x14ac:dyDescent="0.2">
      <c r="A11" s="1">
        <v>8</v>
      </c>
      <c r="B11" s="2">
        <f t="shared" si="0"/>
        <v>0.10472408338657724</v>
      </c>
    </row>
    <row r="12" spans="1:2" x14ac:dyDescent="0.2">
      <c r="A12" s="1">
        <v>9</v>
      </c>
      <c r="B12" s="2">
        <f t="shared" si="0"/>
        <v>0.10448329591724215</v>
      </c>
    </row>
    <row r="13" spans="1:2" x14ac:dyDescent="0.2">
      <c r="A13" s="1">
        <v>10</v>
      </c>
      <c r="B13" s="2">
        <f t="shared" si="0"/>
        <v>0.10429070372967342</v>
      </c>
    </row>
    <row r="14" spans="1:2" x14ac:dyDescent="0.2">
      <c r="A14" s="1">
        <v>11</v>
      </c>
      <c r="B14" s="2">
        <f t="shared" si="0"/>
        <v>0.10413315328276052</v>
      </c>
    </row>
    <row r="15" spans="1:2" x14ac:dyDescent="0.2">
      <c r="A15" s="1">
        <v>12</v>
      </c>
      <c r="B15" s="2">
        <f t="shared" si="0"/>
        <v>0.10400187841442565</v>
      </c>
    </row>
    <row r="16" spans="1:2" x14ac:dyDescent="0.2">
      <c r="A16" s="1">
        <v>13</v>
      </c>
      <c r="B16" s="2">
        <f t="shared" si="0"/>
        <v>0.10389081187046401</v>
      </c>
    </row>
    <row r="17" spans="1:2" x14ac:dyDescent="0.2">
      <c r="A17" s="1">
        <v>14</v>
      </c>
      <c r="B17" s="2">
        <f t="shared" si="0"/>
        <v>0.10379562086902916</v>
      </c>
    </row>
    <row r="18" spans="1:2" x14ac:dyDescent="0.2">
      <c r="A18" s="1">
        <v>15</v>
      </c>
      <c r="B18" s="2">
        <f t="shared" si="0"/>
        <v>0.1037131286409374</v>
      </c>
    </row>
    <row r="19" spans="1:2" x14ac:dyDescent="0.2">
      <c r="A19" s="1">
        <v>16</v>
      </c>
      <c r="B19" s="2">
        <f t="shared" si="0"/>
        <v>0.10364095299864973</v>
      </c>
    </row>
    <row r="20" spans="1:2" x14ac:dyDescent="0.2">
      <c r="A20" s="1">
        <v>17</v>
      </c>
      <c r="B20" s="2">
        <f t="shared" si="0"/>
        <v>0.10357727252797666</v>
      </c>
    </row>
    <row r="21" spans="1:2" x14ac:dyDescent="0.2">
      <c r="A21" s="1">
        <v>18</v>
      </c>
      <c r="B21" s="2">
        <f t="shared" si="0"/>
        <v>0.10352067074983218</v>
      </c>
    </row>
    <row r="22" spans="1:2" x14ac:dyDescent="0.2">
      <c r="A22" s="1">
        <v>19</v>
      </c>
      <c r="B22" s="2">
        <f t="shared" si="0"/>
        <v>0.10347002951437512</v>
      </c>
    </row>
    <row r="23" spans="1:2" x14ac:dyDescent="0.2">
      <c r="A23" s="1">
        <v>20</v>
      </c>
      <c r="B23" s="2">
        <f t="shared" si="0"/>
        <v>0.10342445438945069</v>
      </c>
    </row>
    <row r="24" spans="1:2" x14ac:dyDescent="0.2">
      <c r="A24" s="1">
        <v>21</v>
      </c>
      <c r="B24" s="2">
        <f t="shared" si="0"/>
        <v>0.10338322137457645</v>
      </c>
    </row>
    <row r="25" spans="1:2" x14ac:dyDescent="0.2">
      <c r="A25" s="1">
        <v>22</v>
      </c>
      <c r="B25" s="2">
        <f t="shared" si="0"/>
        <v>0.10334573815266301</v>
      </c>
    </row>
    <row r="26" spans="1:2" x14ac:dyDescent="0.2">
      <c r="A26" s="1">
        <v>23</v>
      </c>
      <c r="B26" s="2">
        <f t="shared" si="0"/>
        <v>0.10331151545342632</v>
      </c>
    </row>
    <row r="27" spans="1:2" x14ac:dyDescent="0.2">
      <c r="A27" s="1">
        <v>24</v>
      </c>
      <c r="B27" s="2">
        <f t="shared" si="0"/>
        <v>0.1032801455782848</v>
      </c>
    </row>
    <row r="28" spans="1:2" x14ac:dyDescent="0.2">
      <c r="A28" s="1">
        <v>25</v>
      </c>
      <c r="B28" s="2">
        <f t="shared" si="0"/>
        <v>0.10325128608090206</v>
      </c>
    </row>
    <row r="29" spans="1:2" x14ac:dyDescent="0.2">
      <c r="A29" s="1">
        <v>26</v>
      </c>
      <c r="B29" s="2">
        <f t="shared" si="0"/>
        <v>0.10322464721488989</v>
      </c>
    </row>
    <row r="30" spans="1:2" x14ac:dyDescent="0.2">
      <c r="A30" s="1">
        <v>27</v>
      </c>
      <c r="B30" s="2">
        <f t="shared" si="0"/>
        <v>0.10319998217172488</v>
      </c>
    </row>
    <row r="31" spans="1:2" x14ac:dyDescent="0.2">
      <c r="A31" s="1">
        <v>28</v>
      </c>
      <c r="B31" s="2">
        <f t="shared" si="0"/>
        <v>0.10317707941112308</v>
      </c>
    </row>
    <row r="32" spans="1:2" x14ac:dyDescent="0.2">
      <c r="A32" s="1">
        <v>29</v>
      </c>
      <c r="B32" s="2">
        <f t="shared" si="0"/>
        <v>0.10315575657866516</v>
      </c>
    </row>
    <row r="33" spans="1:2" x14ac:dyDescent="0.2">
      <c r="A33" s="1">
        <v>30</v>
      </c>
      <c r="B33" s="2">
        <f t="shared" si="0"/>
        <v>0.10313585564021288</v>
      </c>
    </row>
    <row r="34" spans="1:2" x14ac:dyDescent="0.2">
      <c r="A34" s="1">
        <v>31</v>
      </c>
      <c r="B34" s="2">
        <f t="shared" si="0"/>
        <v>0.10311723895829084</v>
      </c>
    </row>
    <row r="35" spans="1:2" x14ac:dyDescent="0.2">
      <c r="A35" s="1">
        <v>32</v>
      </c>
      <c r="B35" s="2">
        <f t="shared" si="0"/>
        <v>0.10309978610432657</v>
      </c>
    </row>
    <row r="36" spans="1:2" x14ac:dyDescent="0.2">
      <c r="A36" s="1">
        <v>33</v>
      </c>
      <c r="B36" s="2">
        <f t="shared" si="0"/>
        <v>0.10308339125062038</v>
      </c>
    </row>
    <row r="37" spans="1:2" x14ac:dyDescent="0.2">
      <c r="A37" s="1">
        <v>34</v>
      </c>
      <c r="B37" s="2">
        <f t="shared" si="0"/>
        <v>0.10306796102266369</v>
      </c>
    </row>
    <row r="38" spans="1:2" x14ac:dyDescent="0.2">
      <c r="A38" s="1">
        <v>35</v>
      </c>
      <c r="B38" s="2">
        <f t="shared" si="0"/>
        <v>0.10305341271971313</v>
      </c>
    </row>
    <row r="39" spans="1:2" x14ac:dyDescent="0.2">
      <c r="A39" s="1">
        <v>36</v>
      </c>
      <c r="B39" s="2">
        <f t="shared" si="0"/>
        <v>0.103039672831998</v>
      </c>
    </row>
    <row r="40" spans="1:2" x14ac:dyDescent="0.2">
      <c r="A40" s="1">
        <v>37</v>
      </c>
      <c r="B40" s="2">
        <f t="shared" si="0"/>
        <v>0.10302667579843705</v>
      </c>
    </row>
    <row r="41" spans="1:2" x14ac:dyDescent="0.2">
      <c r="A41" s="1">
        <v>38</v>
      </c>
      <c r="B41" s="2">
        <f t="shared" si="0"/>
        <v>0.10301436296053845</v>
      </c>
    </row>
    <row r="42" spans="1:2" x14ac:dyDescent="0.2">
      <c r="A42" s="1">
        <v>39</v>
      </c>
      <c r="B42" s="2">
        <f t="shared" si="0"/>
        <v>0.10300268167727822</v>
      </c>
    </row>
    <row r="43" spans="1:2" x14ac:dyDescent="0.2">
      <c r="A43" s="1">
        <v>40</v>
      </c>
      <c r="B43" s="2">
        <f t="shared" si="0"/>
        <v>0.10299158457276625</v>
      </c>
    </row>
    <row r="44" spans="1:2" x14ac:dyDescent="0.2">
      <c r="A44" s="1">
        <v>41</v>
      </c>
      <c r="B44" s="2">
        <f t="shared" si="0"/>
        <v>0.10298102889403493</v>
      </c>
    </row>
    <row r="45" spans="1:2" x14ac:dyDescent="0.2">
      <c r="A45" s="1">
        <v>42</v>
      </c>
      <c r="B45" s="2">
        <f t="shared" si="0"/>
        <v>0.10297097596058924</v>
      </c>
    </row>
    <row r="46" spans="1:2" x14ac:dyDescent="0.2">
      <c r="A46" s="1">
        <v>43</v>
      </c>
      <c r="B46" s="2">
        <f t="shared" si="0"/>
        <v>0.10296139069077559</v>
      </c>
    </row>
    <row r="47" spans="1:2" x14ac:dyDescent="0.2">
      <c r="A47" s="1">
        <v>44</v>
      </c>
      <c r="B47" s="2">
        <f t="shared" si="0"/>
        <v>0.10295224119275059</v>
      </c>
    </row>
    <row r="48" spans="1:2" x14ac:dyDescent="0.2">
      <c r="A48" s="1">
        <v>45</v>
      </c>
      <c r="B48" s="2">
        <f t="shared" si="0"/>
        <v>0.10294349840999639</v>
      </c>
    </row>
    <row r="49" spans="1:2" x14ac:dyDescent="0.2">
      <c r="A49" s="1">
        <v>46</v>
      </c>
      <c r="B49" s="2">
        <f t="shared" si="0"/>
        <v>0.10293513581307878</v>
      </c>
    </row>
    <row r="50" spans="1:2" x14ac:dyDescent="0.2">
      <c r="A50" s="1">
        <v>47</v>
      </c>
      <c r="B50" s="2">
        <f t="shared" si="0"/>
        <v>0.10292712913076496</v>
      </c>
    </row>
    <row r="51" spans="1:2" x14ac:dyDescent="0.2">
      <c r="A51" s="1">
        <v>48</v>
      </c>
      <c r="B51" s="2">
        <f t="shared" si="0"/>
        <v>0.10291945611475617</v>
      </c>
    </row>
    <row r="52" spans="1:2" x14ac:dyDescent="0.2">
      <c r="A52" s="1">
        <v>49</v>
      </c>
      <c r="B52" s="2">
        <f t="shared" si="0"/>
        <v>0.10291209633323106</v>
      </c>
    </row>
    <row r="53" spans="1:2" x14ac:dyDescent="0.2">
      <c r="A53" s="1">
        <v>50</v>
      </c>
      <c r="B53" s="2">
        <f t="shared" si="0"/>
        <v>0.10290503098917148</v>
      </c>
    </row>
    <row r="54" spans="1:2" x14ac:dyDescent="0.2">
      <c r="A54" s="1">
        <v>51</v>
      </c>
      <c r="B54" s="2">
        <f t="shared" si="0"/>
        <v>0.10289824276006176</v>
      </c>
    </row>
    <row r="55" spans="1:2" x14ac:dyDescent="0.2">
      <c r="A55" s="1">
        <v>52</v>
      </c>
      <c r="B55" s="2">
        <f t="shared" si="0"/>
        <v>0.10289171565608801</v>
      </c>
    </row>
    <row r="56" spans="1:2" x14ac:dyDescent="0.2">
      <c r="A56" s="1">
        <v>53</v>
      </c>
      <c r="B56" s="2">
        <f t="shared" si="0"/>
        <v>0.10288543489439395</v>
      </c>
    </row>
    <row r="57" spans="1:2" x14ac:dyDescent="0.2">
      <c r="A57" s="1">
        <v>54</v>
      </c>
      <c r="B57" s="2">
        <f t="shared" si="0"/>
        <v>0.10287938678730835</v>
      </c>
    </row>
    <row r="58" spans="1:2" x14ac:dyDescent="0.2">
      <c r="A58" s="1">
        <v>55</v>
      </c>
      <c r="B58" s="2">
        <f t="shared" si="0"/>
        <v>0.10287355864276937</v>
      </c>
    </row>
    <row r="59" spans="1:2" x14ac:dyDescent="0.2">
      <c r="A59" s="1">
        <v>56</v>
      </c>
      <c r="B59" s="2">
        <f t="shared" si="0"/>
        <v>0.10286793867541832</v>
      </c>
    </row>
    <row r="60" spans="1:2" x14ac:dyDescent="0.2">
      <c r="A60" s="1">
        <v>57</v>
      </c>
      <c r="B60" s="2">
        <f t="shared" si="0"/>
        <v>0.10286251592705264</v>
      </c>
    </row>
    <row r="61" spans="1:2" x14ac:dyDescent="0.2">
      <c r="A61" s="1">
        <v>58</v>
      </c>
      <c r="B61" s="2">
        <f t="shared" si="0"/>
        <v>0.1028572801953096</v>
      </c>
    </row>
    <row r="62" spans="1:2" x14ac:dyDescent="0.2">
      <c r="A62" s="1">
        <v>59</v>
      </c>
      <c r="B62" s="2">
        <f t="shared" si="0"/>
        <v>0.10285222196960531</v>
      </c>
    </row>
    <row r="63" spans="1:2" x14ac:dyDescent="0.2">
      <c r="A63" s="1">
        <v>60</v>
      </c>
      <c r="B63" s="2">
        <f t="shared" si="0"/>
        <v>0.10284733237347665</v>
      </c>
    </row>
    <row r="64" spans="1:2" x14ac:dyDescent="0.2">
      <c r="A64" s="1">
        <v>61</v>
      </c>
      <c r="B64" s="2">
        <f t="shared" si="0"/>
        <v>0.10284260311259952</v>
      </c>
    </row>
    <row r="65" spans="1:2" x14ac:dyDescent="0.2">
      <c r="A65" s="1">
        <v>62</v>
      </c>
      <c r="B65" s="2">
        <f t="shared" si="0"/>
        <v>0.10283802642783413</v>
      </c>
    </row>
    <row r="66" spans="1:2" x14ac:dyDescent="0.2">
      <c r="A66" s="1">
        <v>63</v>
      </c>
      <c r="B66" s="2">
        <f t="shared" si="0"/>
        <v>0.10283359505274614</v>
      </c>
    </row>
    <row r="67" spans="1:2" x14ac:dyDescent="0.2">
      <c r="A67" s="1">
        <v>64</v>
      </c>
      <c r="B67" s="2">
        <f t="shared" si="0"/>
        <v>0.1028293021751101</v>
      </c>
    </row>
    <row r="68" spans="1:2" x14ac:dyDescent="0.2">
      <c r="A68" s="1">
        <v>65</v>
      </c>
      <c r="B68" s="2">
        <f t="shared" si="0"/>
        <v>0.10282514140196364</v>
      </c>
    </row>
    <row r="69" spans="1:2" x14ac:dyDescent="0.2">
      <c r="A69" s="1">
        <v>66</v>
      </c>
      <c r="B69" s="2">
        <f t="shared" ref="B69:B103" si="1">(1+$B$1)*(1+($B$2^2)/(1+$B$1)^2)^((1/2)*((1/A69)-1))-1</f>
        <v>0.1028211067278435</v>
      </c>
    </row>
    <row r="70" spans="1:2" x14ac:dyDescent="0.2">
      <c r="A70" s="1">
        <v>67</v>
      </c>
      <c r="B70" s="2">
        <f t="shared" si="1"/>
        <v>0.10281719250586296</v>
      </c>
    </row>
    <row r="71" spans="1:2" x14ac:dyDescent="0.2">
      <c r="A71" s="1">
        <v>68</v>
      </c>
      <c r="B71" s="2">
        <f t="shared" si="1"/>
        <v>0.10281339342134443</v>
      </c>
    </row>
    <row r="72" spans="1:2" x14ac:dyDescent="0.2">
      <c r="A72" s="1">
        <v>69</v>
      </c>
      <c r="B72" s="2">
        <f t="shared" si="1"/>
        <v>0.1028097044677414</v>
      </c>
    </row>
    <row r="73" spans="1:2" x14ac:dyDescent="0.2">
      <c r="A73" s="1">
        <v>70</v>
      </c>
      <c r="B73" s="2">
        <f t="shared" si="1"/>
        <v>0.10280612092462871</v>
      </c>
    </row>
    <row r="74" spans="1:2" x14ac:dyDescent="0.2">
      <c r="A74" s="1">
        <v>71</v>
      </c>
      <c r="B74" s="2">
        <f t="shared" si="1"/>
        <v>0.10280263833754977</v>
      </c>
    </row>
    <row r="75" spans="1:2" x14ac:dyDescent="0.2">
      <c r="A75" s="1">
        <v>72</v>
      </c>
      <c r="B75" s="2">
        <f t="shared" si="1"/>
        <v>0.10279925249954425</v>
      </c>
    </row>
    <row r="76" spans="1:2" x14ac:dyDescent="0.2">
      <c r="A76" s="1">
        <v>73</v>
      </c>
      <c r="B76" s="2">
        <f t="shared" si="1"/>
        <v>0.10279595943419606</v>
      </c>
    </row>
    <row r="77" spans="1:2" x14ac:dyDescent="0.2">
      <c r="A77" s="1">
        <v>74</v>
      </c>
      <c r="B77" s="2">
        <f t="shared" si="1"/>
        <v>0.1027927553800525</v>
      </c>
    </row>
    <row r="78" spans="1:2" x14ac:dyDescent="0.2">
      <c r="A78" s="1">
        <v>75</v>
      </c>
      <c r="B78" s="2">
        <f t="shared" si="1"/>
        <v>0.10278963677629238</v>
      </c>
    </row>
    <row r="79" spans="1:2" x14ac:dyDescent="0.2">
      <c r="A79" s="1">
        <v>76</v>
      </c>
      <c r="B79" s="2">
        <f t="shared" si="1"/>
        <v>0.10278660024952657</v>
      </c>
    </row>
    <row r="80" spans="1:2" x14ac:dyDescent="0.2">
      <c r="A80" s="1">
        <v>77</v>
      </c>
      <c r="B80" s="2">
        <f t="shared" si="1"/>
        <v>0.10278364260162398</v>
      </c>
    </row>
    <row r="81" spans="1:2" x14ac:dyDescent="0.2">
      <c r="A81" s="1">
        <v>78</v>
      </c>
      <c r="B81" s="2">
        <f t="shared" si="1"/>
        <v>0.10278076079847676</v>
      </c>
    </row>
    <row r="82" spans="1:2" x14ac:dyDescent="0.2">
      <c r="A82" s="1">
        <v>79</v>
      </c>
      <c r="B82" s="2">
        <f t="shared" si="1"/>
        <v>0.10277795195961859</v>
      </c>
    </row>
    <row r="83" spans="1:2" x14ac:dyDescent="0.2">
      <c r="A83" s="1">
        <v>80</v>
      </c>
      <c r="B83" s="2">
        <f t="shared" si="1"/>
        <v>0.10277521334861994</v>
      </c>
    </row>
    <row r="84" spans="1:2" x14ac:dyDescent="0.2">
      <c r="A84" s="1">
        <v>81</v>
      </c>
      <c r="B84" s="2">
        <f t="shared" si="1"/>
        <v>0.10277254236419742</v>
      </c>
    </row>
    <row r="85" spans="1:2" x14ac:dyDescent="0.2">
      <c r="A85" s="1">
        <v>82</v>
      </c>
      <c r="B85" s="2">
        <f t="shared" si="1"/>
        <v>0.10276993653197053</v>
      </c>
    </row>
    <row r="86" spans="1:2" x14ac:dyDescent="0.2">
      <c r="A86" s="1">
        <v>83</v>
      </c>
      <c r="B86" s="2">
        <f t="shared" si="1"/>
        <v>0.10276739349681874</v>
      </c>
    </row>
    <row r="87" spans="1:2" x14ac:dyDescent="0.2">
      <c r="A87" s="1">
        <v>84</v>
      </c>
      <c r="B87" s="2">
        <f t="shared" si="1"/>
        <v>0.10276491101577956</v>
      </c>
    </row>
    <row r="88" spans="1:2" x14ac:dyDescent="0.2">
      <c r="A88" s="1">
        <v>85</v>
      </c>
      <c r="B88" s="2">
        <f t="shared" si="1"/>
        <v>0.1027624869514514</v>
      </c>
    </row>
    <row r="89" spans="1:2" x14ac:dyDescent="0.2">
      <c r="A89" s="1">
        <v>86</v>
      </c>
      <c r="B89" s="2">
        <f t="shared" si="1"/>
        <v>0.10276011926585626</v>
      </c>
    </row>
    <row r="90" spans="1:2" x14ac:dyDescent="0.2">
      <c r="A90" s="1">
        <v>87</v>
      </c>
      <c r="B90" s="2">
        <f t="shared" si="1"/>
        <v>0.10275780601472473</v>
      </c>
    </row>
    <row r="91" spans="1:2" x14ac:dyDescent="0.2">
      <c r="A91" s="1">
        <v>88</v>
      </c>
      <c r="B91" s="2">
        <f t="shared" si="1"/>
        <v>0.10275554534217113</v>
      </c>
    </row>
    <row r="92" spans="1:2" x14ac:dyDescent="0.2">
      <c r="A92" s="1">
        <v>89</v>
      </c>
      <c r="B92" s="2">
        <f t="shared" si="1"/>
        <v>0.10275333547572707</v>
      </c>
    </row>
    <row r="93" spans="1:2" x14ac:dyDescent="0.2">
      <c r="A93" s="1">
        <v>90</v>
      </c>
      <c r="B93" s="2">
        <f t="shared" si="1"/>
        <v>0.10275117472170847</v>
      </c>
    </row>
    <row r="94" spans="1:2" x14ac:dyDescent="0.2">
      <c r="A94" s="1">
        <v>91</v>
      </c>
      <c r="B94" s="2">
        <f t="shared" si="1"/>
        <v>0.10274906146088392</v>
      </c>
    </row>
    <row r="95" spans="1:2" x14ac:dyDescent="0.2">
      <c r="A95" s="1">
        <v>92</v>
      </c>
      <c r="B95" s="2">
        <f t="shared" si="1"/>
        <v>0.102746994144431</v>
      </c>
    </row>
    <row r="96" spans="1:2" x14ac:dyDescent="0.2">
      <c r="A96" s="1">
        <v>93</v>
      </c>
      <c r="B96" s="2">
        <f t="shared" si="1"/>
        <v>0.10274497129014781</v>
      </c>
    </row>
    <row r="97" spans="1:2" x14ac:dyDescent="0.2">
      <c r="A97" s="1">
        <v>94</v>
      </c>
      <c r="B97" s="2">
        <f t="shared" si="1"/>
        <v>0.10274299147891064</v>
      </c>
    </row>
    <row r="98" spans="1:2" x14ac:dyDescent="0.2">
      <c r="A98" s="1">
        <v>95</v>
      </c>
      <c r="B98" s="2">
        <f t="shared" si="1"/>
        <v>0.10274105335135308</v>
      </c>
    </row>
    <row r="99" spans="1:2" x14ac:dyDescent="0.2">
      <c r="A99" s="1">
        <v>96</v>
      </c>
      <c r="B99" s="2">
        <f t="shared" si="1"/>
        <v>0.10273915560475366</v>
      </c>
    </row>
    <row r="100" spans="1:2" x14ac:dyDescent="0.2">
      <c r="A100" s="1">
        <v>97</v>
      </c>
      <c r="B100" s="2">
        <f t="shared" si="1"/>
        <v>0.10273729699011569</v>
      </c>
    </row>
    <row r="101" spans="1:2" x14ac:dyDescent="0.2">
      <c r="A101" s="1">
        <v>98</v>
      </c>
      <c r="B101" s="2">
        <f t="shared" si="1"/>
        <v>0.1027354763094257</v>
      </c>
    </row>
    <row r="102" spans="1:2" x14ac:dyDescent="0.2">
      <c r="A102" s="1">
        <v>99</v>
      </c>
      <c r="B102" s="2">
        <f t="shared" si="1"/>
        <v>0.1027336924130795</v>
      </c>
    </row>
    <row r="103" spans="1:2" x14ac:dyDescent="0.2">
      <c r="A103" s="1">
        <v>100</v>
      </c>
      <c r="B103" s="2">
        <f t="shared" si="1"/>
        <v>0.10273194419746035</v>
      </c>
    </row>
  </sheetData>
  <phoneticPr fontId="2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9"/>
  <sheetViews>
    <sheetView workbookViewId="0">
      <pane ySplit="1" topLeftCell="A2" activePane="bottomLeft" state="frozen"/>
      <selection pane="bottomLeft" activeCell="G14" sqref="G14"/>
    </sheetView>
  </sheetViews>
  <sheetFormatPr defaultRowHeight="12.75" x14ac:dyDescent="0.2"/>
  <cols>
    <col min="1" max="1" width="9.42578125" bestFit="1" customWidth="1"/>
    <col min="2" max="2" width="12.7109375" bestFit="1" customWidth="1"/>
    <col min="3" max="3" width="8.42578125" style="1" bestFit="1" customWidth="1"/>
    <col min="6" max="6" width="25.28515625" bestFit="1" customWidth="1"/>
    <col min="7" max="7" width="7" bestFit="1" customWidth="1"/>
  </cols>
  <sheetData>
    <row r="1" spans="1:7" s="1" customFormat="1" x14ac:dyDescent="0.2">
      <c r="A1" s="11" t="s">
        <v>3</v>
      </c>
      <c r="B1" s="11" t="s">
        <v>4</v>
      </c>
      <c r="C1" s="11" t="s">
        <v>13</v>
      </c>
      <c r="F1" s="13" t="str">
        <f>SUBTOTAL(5,A2:A99)&amp;" - "&amp;SUBTOTAL(4,A2:A99)</f>
        <v>1926 - 2023</v>
      </c>
      <c r="G1" s="13"/>
    </row>
    <row r="2" spans="1:7" x14ac:dyDescent="0.2">
      <c r="A2" s="1">
        <v>1926</v>
      </c>
      <c r="B2" s="2">
        <v>0.116074444282409</v>
      </c>
      <c r="C2" s="10">
        <f>1+B2</f>
        <v>1.1160744442824091</v>
      </c>
      <c r="F2" s="4" t="s">
        <v>14</v>
      </c>
      <c r="G2" s="6">
        <f>SUBTOTAL(1,B2:B99)</f>
        <v>0.12160131173901298</v>
      </c>
    </row>
    <row r="3" spans="1:7" x14ac:dyDescent="0.2">
      <c r="A3" s="1">
        <v>1927</v>
      </c>
      <c r="B3" s="2">
        <v>0.37479910988063803</v>
      </c>
      <c r="C3" s="10">
        <f t="shared" ref="C3:C66" si="0">1+B3</f>
        <v>1.374799109880638</v>
      </c>
      <c r="F3" s="4" t="s">
        <v>15</v>
      </c>
      <c r="G3" s="6">
        <f>SUBTOTAL(7,B2:B99)</f>
        <v>0.19722964191716885</v>
      </c>
    </row>
    <row r="4" spans="1:7" x14ac:dyDescent="0.2">
      <c r="A4" s="1">
        <v>1928</v>
      </c>
      <c r="B4" s="2">
        <v>0.43605207922975397</v>
      </c>
      <c r="C4" s="10">
        <f t="shared" si="0"/>
        <v>1.436052079229754</v>
      </c>
    </row>
    <row r="5" spans="1:7" x14ac:dyDescent="0.2">
      <c r="A5" s="1">
        <v>1929</v>
      </c>
      <c r="B5" s="2">
        <v>-8.4091045351946905E-2</v>
      </c>
      <c r="C5" s="10">
        <f t="shared" si="0"/>
        <v>0.91590895464805311</v>
      </c>
      <c r="F5" s="4" t="s">
        <v>16</v>
      </c>
      <c r="G5" s="6">
        <f>SUBTOTAL(6,C2:C99)^(1/G14)-1</f>
        <v>0.10275818327247488</v>
      </c>
    </row>
    <row r="6" spans="1:7" x14ac:dyDescent="0.2">
      <c r="A6" s="1">
        <v>1930</v>
      </c>
      <c r="B6" s="2">
        <v>-0.248950061276622</v>
      </c>
      <c r="C6" s="10">
        <f t="shared" si="0"/>
        <v>0.751049938723378</v>
      </c>
      <c r="F6" s="4" t="s">
        <v>9</v>
      </c>
      <c r="G6" s="6">
        <f>G2-G3^2/2</f>
        <v>0.10215154591362566</v>
      </c>
    </row>
    <row r="7" spans="1:7" x14ac:dyDescent="0.2">
      <c r="A7" s="1">
        <v>1931</v>
      </c>
      <c r="B7" s="2">
        <v>-0.43348583438956201</v>
      </c>
      <c r="C7" s="10">
        <f t="shared" si="0"/>
        <v>0.56651416561043799</v>
      </c>
      <c r="F7" s="4" t="s">
        <v>10</v>
      </c>
      <c r="G7" s="6">
        <f>((1+G2)^2-G3^2)^0.5-1</f>
        <v>0.10412407402605783</v>
      </c>
    </row>
    <row r="8" spans="1:7" x14ac:dyDescent="0.2">
      <c r="A8" s="1">
        <v>1932</v>
      </c>
      <c r="B8" s="2">
        <v>-8.1988943345911405E-2</v>
      </c>
      <c r="C8" s="10">
        <f t="shared" si="0"/>
        <v>0.91801105665408855</v>
      </c>
      <c r="F8" s="4" t="s">
        <v>5</v>
      </c>
      <c r="G8" s="6">
        <f>(1+G2)*(1+((G3)^2)/(1+G2)^2)^((1/2)*((1/SUBTOTAL(3,B2:B99))-1))-1</f>
        <v>0.1048239664124766</v>
      </c>
    </row>
    <row r="9" spans="1:7" x14ac:dyDescent="0.2">
      <c r="A9" s="1">
        <v>1933</v>
      </c>
      <c r="B9" s="2">
        <v>0.53970078015249601</v>
      </c>
      <c r="C9" s="10">
        <f t="shared" si="0"/>
        <v>1.539700780152496</v>
      </c>
      <c r="G9" s="7"/>
    </row>
    <row r="10" spans="1:7" x14ac:dyDescent="0.2">
      <c r="A10" s="1">
        <v>1934</v>
      </c>
      <c r="B10" s="2">
        <v>-1.4307332003377899E-2</v>
      </c>
      <c r="C10" s="10">
        <f t="shared" si="0"/>
        <v>0.98569266799662214</v>
      </c>
      <c r="F10" s="4" t="s">
        <v>11</v>
      </c>
      <c r="G10" s="6">
        <f>G6-G5</f>
        <v>-6.0663735884922132E-4</v>
      </c>
    </row>
    <row r="11" spans="1:7" x14ac:dyDescent="0.2">
      <c r="A11" s="1">
        <v>1935</v>
      </c>
      <c r="B11" s="2">
        <v>0.47656357234639002</v>
      </c>
      <c r="C11" s="10">
        <f t="shared" si="0"/>
        <v>1.4765635723463899</v>
      </c>
      <c r="F11" s="4" t="s">
        <v>12</v>
      </c>
      <c r="G11" s="6">
        <f>G7-G5</f>
        <v>1.3658907535829545E-3</v>
      </c>
    </row>
    <row r="12" spans="1:7" x14ac:dyDescent="0.2">
      <c r="A12" s="1">
        <v>1936</v>
      </c>
      <c r="B12" s="2">
        <v>0.33922402097695098</v>
      </c>
      <c r="C12" s="10">
        <f t="shared" si="0"/>
        <v>1.339224020976951</v>
      </c>
      <c r="F12" s="4" t="s">
        <v>6</v>
      </c>
      <c r="G12" s="6">
        <f>G8-G5</f>
        <v>2.0657831400017201E-3</v>
      </c>
    </row>
    <row r="13" spans="1:7" x14ac:dyDescent="0.2">
      <c r="A13" s="1">
        <v>1937</v>
      </c>
      <c r="B13" s="2">
        <v>-0.35022760120221902</v>
      </c>
      <c r="C13" s="10">
        <f t="shared" si="0"/>
        <v>0.64977239879778104</v>
      </c>
    </row>
    <row r="14" spans="1:7" x14ac:dyDescent="0.2">
      <c r="A14" s="1">
        <v>1938</v>
      </c>
      <c r="B14" s="2">
        <v>0.31136811279091098</v>
      </c>
      <c r="C14" s="10">
        <f t="shared" si="0"/>
        <v>1.3113681127909109</v>
      </c>
      <c r="F14" s="4" t="s">
        <v>7</v>
      </c>
      <c r="G14" s="8">
        <f>SUBTOTAL(2,B2:B99)</f>
        <v>98</v>
      </c>
    </row>
    <row r="15" spans="1:7" x14ac:dyDescent="0.2">
      <c r="A15" s="1">
        <v>1939</v>
      </c>
      <c r="B15" s="2">
        <v>-4.2237308645644003E-3</v>
      </c>
      <c r="C15" s="10">
        <f t="shared" si="0"/>
        <v>0.9957762691354356</v>
      </c>
    </row>
    <row r="16" spans="1:7" x14ac:dyDescent="0.2">
      <c r="A16" s="1">
        <v>1940</v>
      </c>
      <c r="B16" s="2">
        <v>-9.77883629758554E-2</v>
      </c>
      <c r="C16" s="10">
        <f t="shared" si="0"/>
        <v>0.90221163702414464</v>
      </c>
    </row>
    <row r="17" spans="1:3" x14ac:dyDescent="0.2">
      <c r="A17" s="1">
        <v>1941</v>
      </c>
      <c r="B17" s="2">
        <v>-0.11576672234848499</v>
      </c>
      <c r="C17" s="10">
        <f t="shared" si="0"/>
        <v>0.88423327765151505</v>
      </c>
    </row>
    <row r="18" spans="1:3" x14ac:dyDescent="0.2">
      <c r="A18" s="1">
        <v>1942</v>
      </c>
      <c r="B18" s="2">
        <v>0.20332977512829101</v>
      </c>
      <c r="C18" s="10">
        <f t="shared" si="0"/>
        <v>1.203329775128291</v>
      </c>
    </row>
    <row r="19" spans="1:3" x14ac:dyDescent="0.2">
      <c r="A19" s="1">
        <v>1943</v>
      </c>
      <c r="B19" s="2">
        <v>0.25907592215356101</v>
      </c>
      <c r="C19" s="10">
        <f t="shared" si="0"/>
        <v>1.259075922153561</v>
      </c>
    </row>
    <row r="20" spans="1:3" x14ac:dyDescent="0.2">
      <c r="A20" s="1">
        <v>1944</v>
      </c>
      <c r="B20" s="2">
        <v>0.19729902572678901</v>
      </c>
      <c r="C20" s="10">
        <f t="shared" si="0"/>
        <v>1.197299025726789</v>
      </c>
    </row>
    <row r="21" spans="1:3" x14ac:dyDescent="0.2">
      <c r="A21" s="1">
        <v>1945</v>
      </c>
      <c r="B21" s="2">
        <v>0.36412247221543897</v>
      </c>
      <c r="C21" s="10">
        <f t="shared" si="0"/>
        <v>1.364122472215439</v>
      </c>
    </row>
    <row r="22" spans="1:3" x14ac:dyDescent="0.2">
      <c r="A22" s="1">
        <v>1946</v>
      </c>
      <c r="B22" s="2">
        <v>-8.0743250179366094E-2</v>
      </c>
      <c r="C22" s="10">
        <f t="shared" si="0"/>
        <v>0.91925674982063388</v>
      </c>
    </row>
    <row r="23" spans="1:3" x14ac:dyDescent="0.2">
      <c r="A23" s="1">
        <v>1947</v>
      </c>
      <c r="B23" s="2">
        <v>5.69655815016505E-2</v>
      </c>
      <c r="C23" s="10">
        <f t="shared" si="0"/>
        <v>1.0569655815016505</v>
      </c>
    </row>
    <row r="24" spans="1:3" x14ac:dyDescent="0.2">
      <c r="A24" s="1">
        <v>1948</v>
      </c>
      <c r="B24" s="2">
        <v>5.5108224952932897E-2</v>
      </c>
      <c r="C24" s="10">
        <f t="shared" si="0"/>
        <v>1.0551082249529329</v>
      </c>
    </row>
    <row r="25" spans="1:3" x14ac:dyDescent="0.2">
      <c r="A25" s="1">
        <v>1949</v>
      </c>
      <c r="B25" s="2">
        <v>0.187862140008587</v>
      </c>
      <c r="C25" s="10">
        <f t="shared" si="0"/>
        <v>1.1878621400085869</v>
      </c>
    </row>
    <row r="26" spans="1:3" x14ac:dyDescent="0.2">
      <c r="A26" s="1">
        <v>1950</v>
      </c>
      <c r="B26" s="2">
        <v>0.31740852977829398</v>
      </c>
      <c r="C26" s="10">
        <f t="shared" si="0"/>
        <v>1.317408529778294</v>
      </c>
    </row>
    <row r="27" spans="1:3" x14ac:dyDescent="0.2">
      <c r="A27" s="1">
        <v>1951</v>
      </c>
      <c r="B27" s="2">
        <v>0.240159419064956</v>
      </c>
      <c r="C27" s="10">
        <f t="shared" si="0"/>
        <v>1.2401594190649561</v>
      </c>
    </row>
    <row r="28" spans="1:3" x14ac:dyDescent="0.2">
      <c r="A28" s="1">
        <v>1952</v>
      </c>
      <c r="B28" s="2">
        <v>0.18351009400481</v>
      </c>
      <c r="C28" s="10">
        <f t="shared" si="0"/>
        <v>1.18351009400481</v>
      </c>
    </row>
    <row r="29" spans="1:3" x14ac:dyDescent="0.2">
      <c r="A29" s="1">
        <v>1953</v>
      </c>
      <c r="B29" s="2">
        <v>-9.7513299601388308E-3</v>
      </c>
      <c r="C29" s="10">
        <f t="shared" si="0"/>
        <v>0.99024867003986117</v>
      </c>
    </row>
    <row r="30" spans="1:3" x14ac:dyDescent="0.2">
      <c r="A30" s="1">
        <v>1954</v>
      </c>
      <c r="B30" s="2">
        <v>0.52622200300720401</v>
      </c>
      <c r="C30" s="10">
        <f t="shared" si="0"/>
        <v>1.526222003007204</v>
      </c>
    </row>
    <row r="31" spans="1:3" x14ac:dyDescent="0.2">
      <c r="A31" s="1">
        <v>1955</v>
      </c>
      <c r="B31" s="2">
        <v>0.31539137314089599</v>
      </c>
      <c r="C31" s="10">
        <f t="shared" si="0"/>
        <v>1.3153913731408959</v>
      </c>
    </row>
    <row r="32" spans="1:3" x14ac:dyDescent="0.2">
      <c r="A32" s="1">
        <v>1956</v>
      </c>
      <c r="B32" s="2">
        <v>6.5553745359201193E-2</v>
      </c>
      <c r="C32" s="10">
        <f t="shared" si="0"/>
        <v>1.0655537453592012</v>
      </c>
    </row>
    <row r="33" spans="1:3" x14ac:dyDescent="0.2">
      <c r="A33" s="1">
        <v>1957</v>
      </c>
      <c r="B33" s="2">
        <v>-0.107914266401983</v>
      </c>
      <c r="C33" s="10">
        <f t="shared" si="0"/>
        <v>0.89208573359801702</v>
      </c>
    </row>
    <row r="34" spans="1:3" x14ac:dyDescent="0.2">
      <c r="A34" s="1">
        <v>1958</v>
      </c>
      <c r="B34" s="2">
        <v>0.433716443081126</v>
      </c>
      <c r="C34" s="10">
        <f t="shared" si="0"/>
        <v>1.433716443081126</v>
      </c>
    </row>
    <row r="35" spans="1:3" x14ac:dyDescent="0.2">
      <c r="A35" s="1">
        <v>1959</v>
      </c>
      <c r="B35" s="2">
        <v>0.119768462381524</v>
      </c>
      <c r="C35" s="10">
        <f t="shared" si="0"/>
        <v>1.1197684623815241</v>
      </c>
    </row>
    <row r="36" spans="1:3" x14ac:dyDescent="0.2">
      <c r="A36" s="1">
        <v>1960</v>
      </c>
      <c r="B36" s="2">
        <v>4.64298138397168E-3</v>
      </c>
      <c r="C36" s="10">
        <f t="shared" si="0"/>
        <v>1.0046429813839717</v>
      </c>
    </row>
    <row r="37" spans="1:3" x14ac:dyDescent="0.2">
      <c r="A37" s="1">
        <v>1961</v>
      </c>
      <c r="B37" s="2">
        <v>0.26886103122549898</v>
      </c>
      <c r="C37" s="10">
        <f t="shared" si="0"/>
        <v>1.2688610312254989</v>
      </c>
    </row>
    <row r="38" spans="1:3" x14ac:dyDescent="0.2">
      <c r="A38" s="1">
        <v>1962</v>
      </c>
      <c r="B38" s="2">
        <v>-8.7277729213963803E-2</v>
      </c>
      <c r="C38" s="10">
        <f t="shared" si="0"/>
        <v>0.91272227078603618</v>
      </c>
    </row>
    <row r="39" spans="1:3" x14ac:dyDescent="0.2">
      <c r="A39" s="1">
        <v>1963</v>
      </c>
      <c r="B39" s="2">
        <v>0.22775674606416901</v>
      </c>
      <c r="C39" s="10">
        <f t="shared" si="0"/>
        <v>1.227756746064169</v>
      </c>
    </row>
    <row r="40" spans="1:3" x14ac:dyDescent="0.2">
      <c r="A40" s="1">
        <v>1964</v>
      </c>
      <c r="B40" s="2">
        <v>0.16507729137017901</v>
      </c>
      <c r="C40" s="10">
        <f t="shared" si="0"/>
        <v>1.165077291370179</v>
      </c>
    </row>
    <row r="41" spans="1:3" x14ac:dyDescent="0.2">
      <c r="A41" s="1">
        <v>1965</v>
      </c>
      <c r="B41" s="2">
        <v>0.124523160023627</v>
      </c>
      <c r="C41" s="10">
        <f t="shared" si="0"/>
        <v>1.124523160023627</v>
      </c>
    </row>
    <row r="42" spans="1:3" x14ac:dyDescent="0.2">
      <c r="A42" s="1">
        <v>1966</v>
      </c>
      <c r="B42" s="2">
        <v>-0.100478095861859</v>
      </c>
      <c r="C42" s="10">
        <f t="shared" si="0"/>
        <v>0.89952190413814104</v>
      </c>
    </row>
    <row r="43" spans="1:3" x14ac:dyDescent="0.2">
      <c r="A43" s="1">
        <v>1967</v>
      </c>
      <c r="B43" s="2">
        <v>0.23987110575469101</v>
      </c>
      <c r="C43" s="10">
        <f t="shared" si="0"/>
        <v>1.2398711057546909</v>
      </c>
    </row>
    <row r="44" spans="1:3" x14ac:dyDescent="0.2">
      <c r="A44" s="1">
        <v>1968</v>
      </c>
      <c r="B44" s="2">
        <v>0.11081421107240599</v>
      </c>
      <c r="C44" s="10">
        <f t="shared" si="0"/>
        <v>1.110814211072406</v>
      </c>
    </row>
    <row r="45" spans="1:3" x14ac:dyDescent="0.2">
      <c r="A45" s="1">
        <v>1969</v>
      </c>
      <c r="B45" s="2">
        <v>-8.48615153403149E-2</v>
      </c>
      <c r="C45" s="10">
        <f t="shared" si="0"/>
        <v>0.91513848465968506</v>
      </c>
    </row>
    <row r="46" spans="1:3" x14ac:dyDescent="0.2">
      <c r="A46" s="1">
        <v>1970</v>
      </c>
      <c r="B46" s="2">
        <v>4.0260146272458101E-2</v>
      </c>
      <c r="C46" s="10">
        <f t="shared" si="0"/>
        <v>1.0402601462724581</v>
      </c>
    </row>
    <row r="47" spans="1:3" x14ac:dyDescent="0.2">
      <c r="A47" s="1">
        <v>1971</v>
      </c>
      <c r="B47" s="2">
        <v>0.143179458097906</v>
      </c>
      <c r="C47" s="10">
        <f t="shared" si="0"/>
        <v>1.143179458097906</v>
      </c>
    </row>
    <row r="48" spans="1:3" x14ac:dyDescent="0.2">
      <c r="A48" s="1">
        <v>1972</v>
      </c>
      <c r="B48" s="2">
        <v>0.18975913562622199</v>
      </c>
      <c r="C48" s="10">
        <f t="shared" si="0"/>
        <v>1.189759135626222</v>
      </c>
    </row>
    <row r="49" spans="1:3" x14ac:dyDescent="0.2">
      <c r="A49" s="1">
        <v>1973</v>
      </c>
      <c r="B49" s="2">
        <v>-0.146659442289406</v>
      </c>
      <c r="C49" s="10">
        <f t="shared" si="0"/>
        <v>0.85334055771059403</v>
      </c>
    </row>
    <row r="50" spans="1:3" x14ac:dyDescent="0.2">
      <c r="A50" s="1">
        <v>1974</v>
      </c>
      <c r="B50" s="2">
        <v>-0.264582756753376</v>
      </c>
      <c r="C50" s="10">
        <f t="shared" si="0"/>
        <v>0.73541724324662394</v>
      </c>
    </row>
    <row r="51" spans="1:3" x14ac:dyDescent="0.2">
      <c r="A51" s="1">
        <v>1975</v>
      </c>
      <c r="B51" s="2">
        <v>0.37211960760346002</v>
      </c>
      <c r="C51" s="10">
        <f t="shared" si="0"/>
        <v>1.3721196076034601</v>
      </c>
    </row>
    <row r="52" spans="1:3" x14ac:dyDescent="0.2">
      <c r="A52" s="1">
        <v>1976</v>
      </c>
      <c r="B52" s="2">
        <v>0.23848937114642199</v>
      </c>
      <c r="C52" s="10">
        <f t="shared" si="0"/>
        <v>1.238489371146422</v>
      </c>
    </row>
    <row r="53" spans="1:3" x14ac:dyDescent="0.2">
      <c r="A53" s="1">
        <v>1977</v>
      </c>
      <c r="B53" s="2">
        <v>-7.1793012884497701E-2</v>
      </c>
      <c r="C53" s="10">
        <f t="shared" si="0"/>
        <v>0.92820698711550231</v>
      </c>
    </row>
    <row r="54" spans="1:3" x14ac:dyDescent="0.2">
      <c r="A54" s="1">
        <v>1978</v>
      </c>
      <c r="B54" s="2">
        <v>6.5739594783827293E-2</v>
      </c>
      <c r="C54" s="10">
        <f t="shared" si="0"/>
        <v>1.0657395947838273</v>
      </c>
    </row>
    <row r="55" spans="1:3" x14ac:dyDescent="0.2">
      <c r="A55" s="1">
        <v>1979</v>
      </c>
      <c r="B55" s="2">
        <v>0.184239764922035</v>
      </c>
      <c r="C55" s="10">
        <f t="shared" si="0"/>
        <v>1.1842397649220351</v>
      </c>
    </row>
    <row r="56" spans="1:3" x14ac:dyDescent="0.2">
      <c r="A56" s="1">
        <v>1980</v>
      </c>
      <c r="B56" s="2">
        <v>0.324076851501436</v>
      </c>
      <c r="C56" s="10">
        <f t="shared" si="0"/>
        <v>1.3240768515014361</v>
      </c>
    </row>
    <row r="57" spans="1:3" x14ac:dyDescent="0.2">
      <c r="A57" s="1">
        <v>1981</v>
      </c>
      <c r="B57" s="2">
        <v>-4.9088144783707002E-2</v>
      </c>
      <c r="C57" s="10">
        <f t="shared" si="0"/>
        <v>0.95091185521629296</v>
      </c>
    </row>
    <row r="58" spans="1:3" x14ac:dyDescent="0.2">
      <c r="A58" s="1">
        <v>1982</v>
      </c>
      <c r="B58" s="2">
        <v>0.214094274938087</v>
      </c>
      <c r="C58" s="10">
        <f t="shared" si="0"/>
        <v>1.214094274938087</v>
      </c>
    </row>
    <row r="59" spans="1:3" x14ac:dyDescent="0.2">
      <c r="A59" s="1">
        <v>1983</v>
      </c>
      <c r="B59" s="2">
        <v>0.22513813591118101</v>
      </c>
      <c r="C59" s="10">
        <f t="shared" si="0"/>
        <v>1.225138135911181</v>
      </c>
    </row>
    <row r="60" spans="1:3" x14ac:dyDescent="0.2">
      <c r="A60" s="1">
        <v>1984</v>
      </c>
      <c r="B60" s="2">
        <v>6.2663224413356006E-2</v>
      </c>
      <c r="C60" s="10">
        <f t="shared" si="0"/>
        <v>1.062663224413356</v>
      </c>
    </row>
    <row r="61" spans="1:3" x14ac:dyDescent="0.2">
      <c r="A61" s="1">
        <v>1985</v>
      </c>
      <c r="B61" s="2">
        <v>0.321706866518365</v>
      </c>
      <c r="C61" s="10">
        <f t="shared" si="0"/>
        <v>1.3217068665183649</v>
      </c>
    </row>
    <row r="62" spans="1:3" x14ac:dyDescent="0.2">
      <c r="A62" s="1">
        <v>1986</v>
      </c>
      <c r="B62" s="2">
        <v>0.184705266701603</v>
      </c>
      <c r="C62" s="10">
        <f t="shared" si="0"/>
        <v>1.1847052667016029</v>
      </c>
    </row>
    <row r="63" spans="1:3" x14ac:dyDescent="0.2">
      <c r="A63" s="1">
        <v>1987</v>
      </c>
      <c r="B63" s="2">
        <v>5.2307580074880899E-2</v>
      </c>
      <c r="C63" s="10">
        <f t="shared" si="0"/>
        <v>1.0523075800748809</v>
      </c>
    </row>
    <row r="64" spans="1:3" x14ac:dyDescent="0.2">
      <c r="A64" s="1">
        <v>1988</v>
      </c>
      <c r="B64" s="2">
        <v>0.16809292638982201</v>
      </c>
      <c r="C64" s="10">
        <f t="shared" si="0"/>
        <v>1.1680929263898221</v>
      </c>
    </row>
    <row r="65" spans="1:3" x14ac:dyDescent="0.2">
      <c r="A65" s="1">
        <v>1989</v>
      </c>
      <c r="B65" s="2">
        <v>0.314908447912292</v>
      </c>
      <c r="C65" s="10">
        <f t="shared" si="0"/>
        <v>1.3149084479122921</v>
      </c>
    </row>
    <row r="66" spans="1:3" x14ac:dyDescent="0.2">
      <c r="A66" s="1">
        <v>1990</v>
      </c>
      <c r="B66" s="2">
        <v>-3.1037591263843499E-2</v>
      </c>
      <c r="C66" s="10">
        <f t="shared" si="0"/>
        <v>0.96896240873615647</v>
      </c>
    </row>
    <row r="67" spans="1:3" x14ac:dyDescent="0.2">
      <c r="A67" s="1">
        <v>1991</v>
      </c>
      <c r="B67" s="2">
        <v>0.304653911105353</v>
      </c>
      <c r="C67" s="10">
        <f t="shared" ref="C67:C87" si="1">1+B67</f>
        <v>1.304653911105353</v>
      </c>
    </row>
    <row r="68" spans="1:3" x14ac:dyDescent="0.2">
      <c r="A68" s="1">
        <v>1992</v>
      </c>
      <c r="B68" s="2">
        <v>7.6247831874581007E-2</v>
      </c>
      <c r="C68" s="10">
        <f t="shared" si="1"/>
        <v>1.076247831874581</v>
      </c>
    </row>
    <row r="69" spans="1:3" x14ac:dyDescent="0.2">
      <c r="A69" s="1">
        <v>1993</v>
      </c>
      <c r="B69" s="2">
        <v>0.100722516124989</v>
      </c>
      <c r="C69" s="10">
        <f t="shared" si="1"/>
        <v>1.1007225161249889</v>
      </c>
    </row>
    <row r="70" spans="1:3" x14ac:dyDescent="0.2">
      <c r="A70" s="1">
        <v>1994</v>
      </c>
      <c r="B70" s="2">
        <v>1.32012395753931E-2</v>
      </c>
      <c r="C70" s="10">
        <f t="shared" si="1"/>
        <v>1.0132012395753931</v>
      </c>
    </row>
    <row r="71" spans="1:3" x14ac:dyDescent="0.2">
      <c r="A71" s="1">
        <v>1995</v>
      </c>
      <c r="B71" s="2">
        <v>0.37577669663968399</v>
      </c>
      <c r="C71" s="10">
        <f t="shared" si="1"/>
        <v>1.375776696639684</v>
      </c>
    </row>
    <row r="72" spans="1:3" x14ac:dyDescent="0.2">
      <c r="A72" s="1">
        <v>1996</v>
      </c>
      <c r="B72" s="2">
        <v>0.229601750416008</v>
      </c>
      <c r="C72" s="10">
        <f t="shared" si="1"/>
        <v>1.2296017504160079</v>
      </c>
    </row>
    <row r="73" spans="1:3" x14ac:dyDescent="0.2">
      <c r="A73" s="1">
        <v>1997</v>
      </c>
      <c r="B73" s="2">
        <v>0.33363230400685001</v>
      </c>
      <c r="C73" s="10">
        <f t="shared" si="1"/>
        <v>1.3336323040068501</v>
      </c>
    </row>
    <row r="74" spans="1:3" x14ac:dyDescent="0.2">
      <c r="A74" s="1">
        <v>1998</v>
      </c>
      <c r="B74" s="2">
        <v>0.28578748661777997</v>
      </c>
      <c r="C74" s="10">
        <f t="shared" si="1"/>
        <v>1.2857874866177799</v>
      </c>
    </row>
    <row r="75" spans="1:3" x14ac:dyDescent="0.2">
      <c r="A75" s="1">
        <v>1999</v>
      </c>
      <c r="B75" s="2">
        <v>0.21041542750154399</v>
      </c>
      <c r="C75" s="10">
        <f t="shared" si="1"/>
        <v>1.210415427501544</v>
      </c>
    </row>
    <row r="76" spans="1:3" x14ac:dyDescent="0.2">
      <c r="A76" s="1">
        <v>2000</v>
      </c>
      <c r="B76" s="2">
        <v>-9.1043883312268106E-2</v>
      </c>
      <c r="C76" s="10">
        <f t="shared" si="1"/>
        <v>0.90895611668773191</v>
      </c>
    </row>
    <row r="77" spans="1:3" x14ac:dyDescent="0.2">
      <c r="A77" s="1">
        <v>2001</v>
      </c>
      <c r="B77" s="2">
        <v>-0.11885801255752899</v>
      </c>
      <c r="C77" s="10">
        <f t="shared" si="1"/>
        <v>0.88114198744247096</v>
      </c>
    </row>
    <row r="78" spans="1:3" x14ac:dyDescent="0.2">
      <c r="A78" s="1">
        <v>2002</v>
      </c>
      <c r="B78" s="2">
        <v>-0.22101565753417701</v>
      </c>
      <c r="C78" s="10">
        <f t="shared" si="1"/>
        <v>0.77898434246582293</v>
      </c>
    </row>
    <row r="79" spans="1:3" x14ac:dyDescent="0.2">
      <c r="A79" s="1">
        <v>2003</v>
      </c>
      <c r="B79" s="2">
        <v>0.28689628788733401</v>
      </c>
      <c r="C79" s="10">
        <f t="shared" si="1"/>
        <v>1.286896287887334</v>
      </c>
    </row>
    <row r="80" spans="1:3" x14ac:dyDescent="0.2">
      <c r="A80" s="1">
        <v>2004</v>
      </c>
      <c r="B80" s="2">
        <v>0.108788010571925</v>
      </c>
      <c r="C80" s="10">
        <f t="shared" si="1"/>
        <v>1.108788010571925</v>
      </c>
    </row>
    <row r="81" spans="1:3" x14ac:dyDescent="0.2">
      <c r="A81" s="1">
        <v>2005</v>
      </c>
      <c r="B81" s="2">
        <v>4.9127756105876302E-2</v>
      </c>
      <c r="C81" s="10">
        <f t="shared" si="1"/>
        <v>1.0491277561058763</v>
      </c>
    </row>
    <row r="82" spans="1:3" x14ac:dyDescent="0.2">
      <c r="A82" s="1">
        <v>2006</v>
      </c>
      <c r="B82" s="2">
        <v>0.15796402434425499</v>
      </c>
      <c r="C82" s="10">
        <f t="shared" si="1"/>
        <v>1.157964024344255</v>
      </c>
    </row>
    <row r="83" spans="1:3" x14ac:dyDescent="0.2">
      <c r="A83" s="1">
        <v>2007</v>
      </c>
      <c r="B83" s="2">
        <v>5.4937890457078802E-2</v>
      </c>
      <c r="C83" s="10">
        <f t="shared" si="1"/>
        <v>1.0549378904570788</v>
      </c>
    </row>
    <row r="84" spans="1:3" x14ac:dyDescent="0.2">
      <c r="A84" s="1">
        <v>2008</v>
      </c>
      <c r="B84" s="2">
        <v>-0.36997048774680702</v>
      </c>
      <c r="C84" s="10">
        <f t="shared" si="1"/>
        <v>0.63002951225319292</v>
      </c>
    </row>
    <row r="85" spans="1:3" x14ac:dyDescent="0.2">
      <c r="A85" s="1">
        <v>2009</v>
      </c>
      <c r="B85" s="2">
        <v>0.26463651465055199</v>
      </c>
      <c r="C85" s="10">
        <f t="shared" si="1"/>
        <v>1.264636514650552</v>
      </c>
    </row>
    <row r="86" spans="1:3" x14ac:dyDescent="0.2">
      <c r="A86" s="1">
        <v>2010</v>
      </c>
      <c r="B86" s="2">
        <v>0.150635969717307</v>
      </c>
      <c r="C86" s="10">
        <f t="shared" si="1"/>
        <v>1.150635969717307</v>
      </c>
    </row>
    <row r="87" spans="1:3" x14ac:dyDescent="0.2">
      <c r="A87" s="1">
        <v>2011</v>
      </c>
      <c r="B87" s="2">
        <v>2.1120109624201099E-2</v>
      </c>
      <c r="C87" s="10">
        <f t="shared" si="1"/>
        <v>1.0211201096242011</v>
      </c>
    </row>
    <row r="88" spans="1:3" x14ac:dyDescent="0.2">
      <c r="A88" s="1">
        <v>2012</v>
      </c>
      <c r="B88" s="12">
        <v>0.1600350406695</v>
      </c>
      <c r="C88" s="10">
        <f t="shared" ref="C88:C90" si="2">1+B88</f>
        <v>1.1600350406694999</v>
      </c>
    </row>
    <row r="89" spans="1:3" x14ac:dyDescent="0.2">
      <c r="A89" s="1">
        <v>2013</v>
      </c>
      <c r="B89" s="12">
        <v>0.32388127505741598</v>
      </c>
      <c r="C89" s="10">
        <f t="shared" si="2"/>
        <v>1.323881275057416</v>
      </c>
    </row>
    <row r="90" spans="1:3" x14ac:dyDescent="0.2">
      <c r="A90" s="1">
        <v>2014</v>
      </c>
      <c r="B90" s="12">
        <v>0.13688531800225101</v>
      </c>
      <c r="C90" s="10">
        <f t="shared" si="2"/>
        <v>1.1368853180022511</v>
      </c>
    </row>
    <row r="91" spans="1:3" x14ac:dyDescent="0.2">
      <c r="A91" s="1">
        <v>2015</v>
      </c>
      <c r="B91" s="12">
        <v>1.3838329371268899E-2</v>
      </c>
      <c r="C91" s="10">
        <f t="shared" ref="C91:C94" si="3">1+B91</f>
        <v>1.0138383293712689</v>
      </c>
    </row>
    <row r="92" spans="1:3" x14ac:dyDescent="0.2">
      <c r="A92" s="1">
        <v>2016</v>
      </c>
      <c r="B92" s="12">
        <v>0.11959922130142001</v>
      </c>
      <c r="C92" s="10">
        <f t="shared" si="3"/>
        <v>1.1195992213014201</v>
      </c>
    </row>
    <row r="93" spans="1:3" x14ac:dyDescent="0.2">
      <c r="A93" s="1">
        <v>2017</v>
      </c>
      <c r="B93" s="12">
        <v>0.21831564492090599</v>
      </c>
      <c r="C93" s="10">
        <f t="shared" si="3"/>
        <v>1.218315644920906</v>
      </c>
    </row>
    <row r="94" spans="1:3" x14ac:dyDescent="0.2">
      <c r="A94" s="1">
        <v>2018</v>
      </c>
      <c r="B94" s="12">
        <v>-4.3843493225257602E-2</v>
      </c>
      <c r="C94" s="10">
        <f t="shared" si="3"/>
        <v>0.9561565067747424</v>
      </c>
    </row>
    <row r="95" spans="1:3" x14ac:dyDescent="0.2">
      <c r="A95" s="1">
        <v>2019</v>
      </c>
      <c r="B95" s="12">
        <v>0.31486420194583198</v>
      </c>
      <c r="C95" s="10">
        <f t="shared" ref="C95:C96" si="4">1+B95</f>
        <v>1.3148642019458321</v>
      </c>
    </row>
    <row r="96" spans="1:3" x14ac:dyDescent="0.2">
      <c r="A96" s="1">
        <v>2020</v>
      </c>
      <c r="B96" s="12">
        <v>0.183987792112461</v>
      </c>
      <c r="C96" s="10">
        <f t="shared" si="4"/>
        <v>1.1839877921124611</v>
      </c>
    </row>
    <row r="97" spans="1:3" x14ac:dyDescent="0.2">
      <c r="A97" s="1">
        <v>2021</v>
      </c>
      <c r="B97" s="12">
        <v>0.28705416863959698</v>
      </c>
      <c r="C97" s="10">
        <f>1+B97</f>
        <v>1.2870541686395969</v>
      </c>
    </row>
    <row r="98" spans="1:3" x14ac:dyDescent="0.2">
      <c r="A98" s="1">
        <v>2022</v>
      </c>
      <c r="B98" s="12">
        <v>-0.18110865157820499</v>
      </c>
      <c r="C98" s="10">
        <f>1+B98</f>
        <v>0.81889134842179501</v>
      </c>
    </row>
    <row r="99" spans="1:3" x14ac:dyDescent="0.2">
      <c r="A99" s="1">
        <v>2023</v>
      </c>
      <c r="B99" s="12">
        <v>0.26287627495444299</v>
      </c>
      <c r="C99" s="10">
        <f>1+B99</f>
        <v>1.2628762749544431</v>
      </c>
    </row>
  </sheetData>
  <autoFilter ref="A1:C85" xr:uid="{00000000-0009-0000-0000-000001000000}"/>
  <mergeCells count="1">
    <mergeCell ref="F1:G1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B40FBE26C40548A6F46C0C2CA327FA" ma:contentTypeVersion="15" ma:contentTypeDescription="Create a new document." ma:contentTypeScope="" ma:versionID="008270a193c9facabe5fd2c6e35d1dd0">
  <xsd:schema xmlns:xsd="http://www.w3.org/2001/XMLSchema" xmlns:xs="http://www.w3.org/2001/XMLSchema" xmlns:p="http://schemas.microsoft.com/office/2006/metadata/properties" xmlns:ns2="8665a04b-0d20-4188-97eb-caad89c0a909" xmlns:ns3="15eb2830-bfce-4423-8be1-da20c46b52ef" targetNamespace="http://schemas.microsoft.com/office/2006/metadata/properties" ma:root="true" ma:fieldsID="7bc9e00246251faa3b0242d937027018" ns2:_="" ns3:_="">
    <xsd:import namespace="8665a04b-0d20-4188-97eb-caad89c0a909"/>
    <xsd:import namespace="15eb2830-bfce-4423-8be1-da20c46b52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5a04b-0d20-4188-97eb-caad89c0a9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aaa6864-ec5d-4626-9dcc-cf47e74444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b2830-bfce-4423-8be1-da20c46b52e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88d192b-1a7d-465a-b766-5e20d9bbca38}" ma:internalName="TaxCatchAll" ma:showField="CatchAllData" ma:web="15eb2830-bfce-4423-8be1-da20c46b52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5eb2830-bfce-4423-8be1-da20c46b52ef" xsi:nil="true"/>
    <lcf76f155ced4ddcb4097134ff3c332f xmlns="8665a04b-0d20-4188-97eb-caad89c0a90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1B469E2-A5B8-49A7-8439-ED67D61209BE}"/>
</file>

<file path=customXml/itemProps2.xml><?xml version="1.0" encoding="utf-8"?>
<ds:datastoreItem xmlns:ds="http://schemas.openxmlformats.org/officeDocument/2006/customXml" ds:itemID="{9B5456D9-7539-4B6F-BE6C-5A0FA0119E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898C7D-DC04-4A6F-94D5-1F2733B06C4A}">
  <ds:schemaRefs>
    <ds:schemaRef ds:uri="http://schemas.microsoft.com/office/2006/metadata/properties"/>
    <ds:schemaRef ds:uri="http://schemas.microsoft.com/office/infopath/2007/PartnerControls"/>
    <ds:schemaRef ds:uri="15eb2830-bfce-4423-8be1-da20c46b52ef"/>
    <ds:schemaRef ds:uri="8665a04b-0d20-4188-97eb-caad89c0a9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Market Data</vt:lpstr>
    </vt:vector>
  </TitlesOfParts>
  <Company>Financial Architects,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E. Hultstrom</dc:creator>
  <cp:lastModifiedBy>David Hultstrom</cp:lastModifiedBy>
  <dcterms:created xsi:type="dcterms:W3CDTF">2006-06-27T21:27:13Z</dcterms:created>
  <dcterms:modified xsi:type="dcterms:W3CDTF">2024-03-12T18:54:57Z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0x010100A7B40FBE26C40548A6F46C0C2CA327FA</vt:lpwstr>
  </property>
  <property fmtid="{D5CDD505-2E9C-101B-9397-08002B2CF9AE}" pid="3" name="MediaServiceImageTags">
    <vt:lpwstr/>
  </property>
</Properties>
</file>